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530" activeTab="0"/>
  </bookViews>
  <sheets>
    <sheet name="料金表" sheetId="1" r:id="rId1"/>
    <sheet name="のぼりとポスター" sheetId="2" r:id="rId2"/>
    <sheet name="冊子印刷" sheetId="3" r:id="rId3"/>
  </sheets>
  <definedNames/>
  <calcPr fullCalcOnLoad="1"/>
</workbook>
</file>

<file path=xl/sharedStrings.xml><?xml version="1.0" encoding="utf-8"?>
<sst xmlns="http://schemas.openxmlformats.org/spreadsheetml/2006/main" count="127" uniqueCount="79">
  <si>
    <t>1万枚</t>
  </si>
  <si>
    <t>2万枚</t>
  </si>
  <si>
    <t>3万枚</t>
  </si>
  <si>
    <t>4万枚</t>
  </si>
  <si>
    <t>5万枚</t>
  </si>
  <si>
    <t>6万枚</t>
  </si>
  <si>
    <t>7万枚</t>
  </si>
  <si>
    <t>8万枚</t>
  </si>
  <si>
    <t>9万枚</t>
  </si>
  <si>
    <t>10万枚</t>
  </si>
  <si>
    <t>11万枚</t>
  </si>
  <si>
    <t>12万枚</t>
  </si>
  <si>
    <t>13万枚</t>
  </si>
  <si>
    <t>14万枚</t>
  </si>
  <si>
    <t>15万枚</t>
  </si>
  <si>
    <t>16万枚</t>
  </si>
  <si>
    <t>17万枚</t>
  </si>
  <si>
    <t>18万枚</t>
  </si>
  <si>
    <t>19万枚</t>
  </si>
  <si>
    <t>20万枚</t>
  </si>
  <si>
    <t>B4両面フルカラーコート53ｋ</t>
  </si>
  <si>
    <t>90,000円</t>
  </si>
  <si>
    <t>A4両面フルカラーコート90ｋ</t>
  </si>
  <si>
    <t> 100部</t>
  </si>
  <si>
    <t>58,100円</t>
  </si>
  <si>
    <t>100部</t>
  </si>
  <si>
    <t>78,600円</t>
  </si>
  <si>
    <t>500部</t>
  </si>
  <si>
    <t>60,500円</t>
  </si>
  <si>
    <t>83,600円</t>
  </si>
  <si>
    <t>1000部</t>
  </si>
  <si>
    <t>63,700円</t>
  </si>
  <si>
    <t>2000部</t>
  </si>
  <si>
    <t>69,300円</t>
  </si>
  <si>
    <t>98,200円</t>
  </si>
  <si>
    <t>＊送料について　1万枚まで1000円　1万枚以上は1万枚あたり1500円</t>
  </si>
  <si>
    <t>折パンフレット4P（二つ折りA4仕上げ）</t>
  </si>
  <si>
    <t>折パンフレット6P（巻三つ折A4仕上げ）</t>
  </si>
  <si>
    <t>チラシ・パンフレット制作・印刷一式　料金表（税別・送料別）</t>
  </si>
  <si>
    <t>5ページ</t>
  </si>
  <si>
    <t>98,000円</t>
  </si>
  <si>
    <t>追加1ページ</t>
  </si>
  <si>
    <t>15,000円</t>
  </si>
  <si>
    <r>
      <t>ホームページ制作（5ページ制作+SEO対策一式）</t>
    </r>
    <r>
      <rPr>
        <sz val="11"/>
        <rFont val="ＭＳ Ｐゴシック"/>
        <family val="3"/>
      </rPr>
      <t>　※別途サーバー費用年額11340円</t>
    </r>
  </si>
  <si>
    <t>角2封筒制作+印刷（片面4色）</t>
  </si>
  <si>
    <t>長3封筒制作+印刷（片面4色）</t>
  </si>
  <si>
    <t>17,000円</t>
  </si>
  <si>
    <t>22,000円</t>
  </si>
  <si>
    <t>27,000円</t>
  </si>
  <si>
    <t>37,000円</t>
  </si>
  <si>
    <t>19,000円</t>
  </si>
  <si>
    <t>29,000円</t>
  </si>
  <si>
    <t>59,000円</t>
  </si>
  <si>
    <t>39,000円</t>
  </si>
  <si>
    <t>【見積もり一覧】（すべて税別）</t>
  </si>
  <si>
    <t>&gt;</t>
  </si>
  <si>
    <t>&gt; すべてデザイン制作料金を含んだ価格となります。</t>
  </si>
  <si>
    <t>&gt; ＠は1点あたりの商品価格となり、のぼりは最低ロットがございますので、ご注意ください。</t>
  </si>
  <si>
    <t>&gt; ●のぼり</t>
  </si>
  <si>
    <t>&gt; 4枚～　＠5800円（デザインは別々でも可）　送料　800円</t>
  </si>
  <si>
    <t>&gt; ポールスタンド（20L）　＠1300円　（30L）＠2200円</t>
  </si>
  <si>
    <t>&gt; 送料　20L＝4個、30L3個で1梱包　＠800円</t>
  </si>
  <si>
    <t>&gt; ●ポスター（送料一律：1000円）</t>
  </si>
  <si>
    <t>&gt; ※同一デザイン価格。デザイン別々の場合はインクジェット用紙で1部から可能です。</t>
  </si>
  <si>
    <t>&gt; A1サイズ　コート135kg　10部　26,190円</t>
  </si>
  <si>
    <t>&gt; B1サイズ　コート135kg　10部　36,850円</t>
  </si>
  <si>
    <t>&gt; A1サイズ　(インクジェット用紙）</t>
  </si>
  <si>
    <t>&gt; 1部　16,990円  2部　18,990円  3部　20,750円　4部　22,550円　5部　24,340円</t>
  </si>
  <si>
    <t>&gt; B1サイズ　(インクジェット用紙）</t>
  </si>
  <si>
    <t>&gt; 1部　17,790円  2部　20,060円 3部　22,270円　4部　24,540円　5部　26,700円</t>
  </si>
  <si>
    <t>&gt; ポール（黒）　2段式3ｍ　＠228円　送料　20本1梱包＠800円</t>
  </si>
  <si>
    <t>冊子パンフレット8P（A4仕上げコート135k）</t>
  </si>
  <si>
    <t>冊子パンフレット12P（A4仕上げコート135k）</t>
  </si>
  <si>
    <t>冊子パンフレット16P（A4仕上げコート135k）</t>
  </si>
  <si>
    <t>200部</t>
  </si>
  <si>
    <t>300部</t>
  </si>
  <si>
    <t>400部</t>
  </si>
  <si>
    <t>500部</t>
  </si>
  <si>
    <r>
      <t>冊子パンフレット制作+印刷一式　料金表</t>
    </r>
    <r>
      <rPr>
        <sz val="11"/>
        <rFont val="ＭＳ Ｐゴシック"/>
        <family val="3"/>
      </rPr>
      <t xml:space="preserve">
※500部以上はご相談ください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</si>
</sst>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&quot;円&quot;"/>
    <numFmt numFmtId="181" formatCode="[$-411]h:mm:ss\ AM/PM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Arial Unicode MS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5" fontId="0" fillId="0" borderId="4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 wrapText="1"/>
    </xf>
    <xf numFmtId="5" fontId="3" fillId="0" borderId="5" xfId="0" applyNumberFormat="1" applyFont="1" applyBorder="1" applyAlignment="1">
      <alignment horizontal="center" vertical="center" wrapText="1"/>
    </xf>
    <xf numFmtId="5" fontId="3" fillId="0" borderId="8" xfId="0" applyNumberFormat="1" applyFont="1" applyBorder="1" applyAlignment="1">
      <alignment horizontal="center" vertical="center" wrapText="1"/>
    </xf>
    <xf numFmtId="5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5" fontId="0" fillId="0" borderId="6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" fontId="3" fillId="0" borderId="11" xfId="0" applyNumberFormat="1" applyFont="1" applyBorder="1" applyAlignment="1">
      <alignment horizontal="center" vertical="center" wrapText="1"/>
    </xf>
    <xf numFmtId="5" fontId="3" fillId="0" borderId="12" xfId="0" applyNumberFormat="1" applyFont="1" applyBorder="1" applyAlignment="1">
      <alignment horizontal="center" vertical="center" wrapText="1"/>
    </xf>
    <xf numFmtId="5" fontId="3" fillId="0" borderId="13" xfId="0" applyNumberFormat="1" applyFont="1" applyBorder="1" applyAlignment="1">
      <alignment horizontal="center" vertical="center" wrapText="1"/>
    </xf>
    <xf numFmtId="5" fontId="3" fillId="0" borderId="6" xfId="0" applyNumberFormat="1" applyFont="1" applyBorder="1" applyAlignment="1">
      <alignment horizontal="center" vertical="center" wrapText="1"/>
    </xf>
    <xf numFmtId="5" fontId="3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workbookViewId="0" topLeftCell="A1">
      <selection activeCell="I30" sqref="I30"/>
    </sheetView>
  </sheetViews>
  <sheetFormatPr defaultColWidth="9.00390625" defaultRowHeight="18.75" customHeight="1"/>
  <cols>
    <col min="1" max="1" width="14.25390625" style="0" customWidth="1"/>
    <col min="5" max="5" width="14.25390625" style="0" customWidth="1"/>
  </cols>
  <sheetData>
    <row r="1" spans="1:8" ht="18.75" customHeight="1">
      <c r="A1" s="10" t="s">
        <v>38</v>
      </c>
      <c r="B1" s="11"/>
      <c r="C1" s="11"/>
      <c r="D1" s="11"/>
      <c r="E1" s="11"/>
      <c r="F1" s="11"/>
      <c r="G1" s="11"/>
      <c r="H1" s="11"/>
    </row>
    <row r="2" ht="18.75" customHeight="1">
      <c r="A2" s="4"/>
    </row>
    <row r="3" spans="1:5" ht="18.75" customHeight="1" thickBot="1">
      <c r="A3" s="4" t="s">
        <v>20</v>
      </c>
      <c r="E3" s="4" t="s">
        <v>22</v>
      </c>
    </row>
    <row r="4" spans="1:8" ht="18.75" customHeight="1">
      <c r="A4" s="1" t="s">
        <v>0</v>
      </c>
      <c r="B4" s="19">
        <v>70000</v>
      </c>
      <c r="C4" s="19"/>
      <c r="D4" s="20"/>
      <c r="E4" s="1" t="s">
        <v>0</v>
      </c>
      <c r="F4" s="23">
        <v>49000</v>
      </c>
      <c r="G4" s="23"/>
      <c r="H4" s="24"/>
    </row>
    <row r="5" spans="1:8" ht="18.75" customHeight="1">
      <c r="A5" s="2" t="s">
        <v>1</v>
      </c>
      <c r="B5" s="21">
        <v>89000</v>
      </c>
      <c r="C5" s="21"/>
      <c r="D5" s="22"/>
      <c r="E5" s="2" t="s">
        <v>1</v>
      </c>
      <c r="F5" s="25">
        <v>62000</v>
      </c>
      <c r="G5" s="25"/>
      <c r="H5" s="26"/>
    </row>
    <row r="6" spans="1:8" ht="18.75" customHeight="1">
      <c r="A6" s="2" t="s">
        <v>2</v>
      </c>
      <c r="B6" s="21">
        <v>95000</v>
      </c>
      <c r="C6" s="21"/>
      <c r="D6" s="22"/>
      <c r="E6" s="2" t="s">
        <v>2</v>
      </c>
      <c r="F6" s="25">
        <v>76000</v>
      </c>
      <c r="G6" s="25"/>
      <c r="H6" s="26"/>
    </row>
    <row r="7" spans="1:8" ht="18.75" customHeight="1">
      <c r="A7" s="2" t="s">
        <v>3</v>
      </c>
      <c r="B7" s="21">
        <f>66000+38000</f>
        <v>104000</v>
      </c>
      <c r="C7" s="21"/>
      <c r="D7" s="22"/>
      <c r="E7" s="2" t="s">
        <v>3</v>
      </c>
      <c r="F7" s="25">
        <v>90000</v>
      </c>
      <c r="G7" s="25"/>
      <c r="H7" s="26"/>
    </row>
    <row r="8" spans="1:8" ht="18.75" customHeight="1">
      <c r="A8" s="2" t="s">
        <v>4</v>
      </c>
      <c r="B8" s="21">
        <f>110000</f>
        <v>110000</v>
      </c>
      <c r="C8" s="21"/>
      <c r="D8" s="22"/>
      <c r="E8" s="2" t="s">
        <v>4</v>
      </c>
      <c r="F8" s="25">
        <v>104000</v>
      </c>
      <c r="G8" s="25"/>
      <c r="H8" s="26"/>
    </row>
    <row r="9" spans="1:8" ht="18.75" customHeight="1">
      <c r="A9" s="2" t="s">
        <v>5</v>
      </c>
      <c r="B9" s="21">
        <v>128000</v>
      </c>
      <c r="C9" s="21"/>
      <c r="D9" s="22"/>
      <c r="E9" s="2" t="s">
        <v>5</v>
      </c>
      <c r="F9" s="25">
        <v>118000</v>
      </c>
      <c r="G9" s="25"/>
      <c r="H9" s="26"/>
    </row>
    <row r="10" spans="1:8" ht="18.75" customHeight="1">
      <c r="A10" s="2" t="s">
        <v>6</v>
      </c>
      <c r="B10" s="21">
        <v>139000</v>
      </c>
      <c r="C10" s="21"/>
      <c r="D10" s="22"/>
      <c r="E10" s="2" t="s">
        <v>6</v>
      </c>
      <c r="F10" s="25">
        <v>132000</v>
      </c>
      <c r="G10" s="25"/>
      <c r="H10" s="26"/>
    </row>
    <row r="11" spans="1:8" ht="18.75" customHeight="1">
      <c r="A11" s="2" t="s">
        <v>7</v>
      </c>
      <c r="B11" s="21">
        <v>150000</v>
      </c>
      <c r="C11" s="21"/>
      <c r="D11" s="22"/>
      <c r="E11" s="2" t="s">
        <v>7</v>
      </c>
      <c r="F11" s="25">
        <v>146000</v>
      </c>
      <c r="G11" s="25"/>
      <c r="H11" s="26"/>
    </row>
    <row r="12" spans="1:8" ht="18.75" customHeight="1">
      <c r="A12" s="2" t="s">
        <v>8</v>
      </c>
      <c r="B12" s="21">
        <f>123000+38000</f>
        <v>161000</v>
      </c>
      <c r="C12" s="21"/>
      <c r="D12" s="22"/>
      <c r="E12" s="2" t="s">
        <v>8</v>
      </c>
      <c r="F12" s="25">
        <v>160000</v>
      </c>
      <c r="G12" s="25"/>
      <c r="H12" s="26"/>
    </row>
    <row r="13" spans="1:8" ht="18.75" customHeight="1">
      <c r="A13" s="2" t="s">
        <v>9</v>
      </c>
      <c r="B13" s="21">
        <v>171000</v>
      </c>
      <c r="C13" s="21"/>
      <c r="D13" s="22"/>
      <c r="E13" s="2" t="s">
        <v>9</v>
      </c>
      <c r="F13" s="25">
        <v>174000</v>
      </c>
      <c r="G13" s="25"/>
      <c r="H13" s="26"/>
    </row>
    <row r="14" spans="1:8" ht="18.75" customHeight="1">
      <c r="A14" s="2" t="s">
        <v>10</v>
      </c>
      <c r="B14" s="21">
        <v>182000</v>
      </c>
      <c r="C14" s="21"/>
      <c r="D14" s="22"/>
      <c r="E14" s="2" t="s">
        <v>10</v>
      </c>
      <c r="F14" s="25">
        <v>188000</v>
      </c>
      <c r="G14" s="25"/>
      <c r="H14" s="26"/>
    </row>
    <row r="15" spans="1:8" ht="18.75" customHeight="1">
      <c r="A15" s="2" t="s">
        <v>11</v>
      </c>
      <c r="B15" s="21">
        <v>193000</v>
      </c>
      <c r="C15" s="21"/>
      <c r="D15" s="22"/>
      <c r="E15" s="2" t="s">
        <v>11</v>
      </c>
      <c r="F15" s="21">
        <f>F14+14000</f>
        <v>202000</v>
      </c>
      <c r="G15" s="21"/>
      <c r="H15" s="22"/>
    </row>
    <row r="16" spans="1:8" ht="18.75" customHeight="1">
      <c r="A16" s="2" t="s">
        <v>12</v>
      </c>
      <c r="B16" s="21">
        <v>204000</v>
      </c>
      <c r="C16" s="21"/>
      <c r="D16" s="22"/>
      <c r="E16" s="2" t="s">
        <v>12</v>
      </c>
      <c r="F16" s="21">
        <f aca="true" t="shared" si="0" ref="F16:F23">F15+14000</f>
        <v>216000</v>
      </c>
      <c r="G16" s="21"/>
      <c r="H16" s="22"/>
    </row>
    <row r="17" spans="1:8" ht="18.75" customHeight="1">
      <c r="A17" s="2" t="s">
        <v>13</v>
      </c>
      <c r="B17" s="21">
        <v>215000</v>
      </c>
      <c r="C17" s="21"/>
      <c r="D17" s="22"/>
      <c r="E17" s="2" t="s">
        <v>13</v>
      </c>
      <c r="F17" s="21">
        <f t="shared" si="0"/>
        <v>230000</v>
      </c>
      <c r="G17" s="21"/>
      <c r="H17" s="22"/>
    </row>
    <row r="18" spans="1:8" ht="18.75" customHeight="1">
      <c r="A18" s="2" t="s">
        <v>14</v>
      </c>
      <c r="B18" s="21">
        <f>188000+38000</f>
        <v>226000</v>
      </c>
      <c r="C18" s="21"/>
      <c r="D18" s="22"/>
      <c r="E18" s="2" t="s">
        <v>14</v>
      </c>
      <c r="F18" s="21">
        <f t="shared" si="0"/>
        <v>244000</v>
      </c>
      <c r="G18" s="21"/>
      <c r="H18" s="22"/>
    </row>
    <row r="19" spans="1:8" ht="18.75" customHeight="1">
      <c r="A19" s="2" t="s">
        <v>15</v>
      </c>
      <c r="B19" s="21">
        <f>B18+12000</f>
        <v>238000</v>
      </c>
      <c r="C19" s="21"/>
      <c r="D19" s="22"/>
      <c r="E19" s="2" t="s">
        <v>15</v>
      </c>
      <c r="F19" s="21">
        <f t="shared" si="0"/>
        <v>258000</v>
      </c>
      <c r="G19" s="21"/>
      <c r="H19" s="22"/>
    </row>
    <row r="20" spans="1:8" ht="18.75" customHeight="1">
      <c r="A20" s="2" t="s">
        <v>16</v>
      </c>
      <c r="B20" s="21">
        <f>B19+11000</f>
        <v>249000</v>
      </c>
      <c r="C20" s="21"/>
      <c r="D20" s="22"/>
      <c r="E20" s="2" t="s">
        <v>16</v>
      </c>
      <c r="F20" s="21">
        <f t="shared" si="0"/>
        <v>272000</v>
      </c>
      <c r="G20" s="21"/>
      <c r="H20" s="22"/>
    </row>
    <row r="21" spans="1:8" ht="18.75" customHeight="1">
      <c r="A21" s="2" t="s">
        <v>17</v>
      </c>
      <c r="B21" s="21">
        <f>B20+11000</f>
        <v>260000</v>
      </c>
      <c r="C21" s="21"/>
      <c r="D21" s="22"/>
      <c r="E21" s="2" t="s">
        <v>17</v>
      </c>
      <c r="F21" s="21">
        <f t="shared" si="0"/>
        <v>286000</v>
      </c>
      <c r="G21" s="21"/>
      <c r="H21" s="22"/>
    </row>
    <row r="22" spans="1:8" ht="18.75" customHeight="1">
      <c r="A22" s="2" t="s">
        <v>18</v>
      </c>
      <c r="B22" s="21">
        <f>B21+11000</f>
        <v>271000</v>
      </c>
      <c r="C22" s="21"/>
      <c r="D22" s="22"/>
      <c r="E22" s="2" t="s">
        <v>18</v>
      </c>
      <c r="F22" s="21">
        <f t="shared" si="0"/>
        <v>300000</v>
      </c>
      <c r="G22" s="21"/>
      <c r="H22" s="22"/>
    </row>
    <row r="23" spans="1:8" ht="18.75" customHeight="1" thickBot="1">
      <c r="A23" s="3" t="s">
        <v>19</v>
      </c>
      <c r="B23" s="28">
        <f>244000+38000</f>
        <v>282000</v>
      </c>
      <c r="C23" s="28"/>
      <c r="D23" s="29"/>
      <c r="E23" s="3" t="s">
        <v>19</v>
      </c>
      <c r="F23" s="28">
        <f t="shared" si="0"/>
        <v>314000</v>
      </c>
      <c r="G23" s="28"/>
      <c r="H23" s="29"/>
    </row>
    <row r="25" spans="1:8" ht="18.75" customHeight="1" thickBot="1">
      <c r="A25" s="27" t="s">
        <v>36</v>
      </c>
      <c r="B25" s="27"/>
      <c r="C25" s="27"/>
      <c r="D25" s="27"/>
      <c r="E25" s="4" t="s">
        <v>37</v>
      </c>
      <c r="F25" s="5"/>
      <c r="G25" s="5"/>
      <c r="H25" s="5"/>
    </row>
    <row r="26" spans="1:8" ht="18.75" customHeight="1">
      <c r="A26" s="6" t="s">
        <v>23</v>
      </c>
      <c r="B26" s="15" t="s">
        <v>24</v>
      </c>
      <c r="C26" s="15"/>
      <c r="D26" s="16"/>
      <c r="E26" s="6" t="s">
        <v>25</v>
      </c>
      <c r="F26" s="15" t="s">
        <v>26</v>
      </c>
      <c r="G26" s="15"/>
      <c r="H26" s="16"/>
    </row>
    <row r="27" spans="1:8" ht="18.75" customHeight="1">
      <c r="A27" s="7" t="s">
        <v>27</v>
      </c>
      <c r="B27" s="30" t="s">
        <v>28</v>
      </c>
      <c r="C27" s="30"/>
      <c r="D27" s="31"/>
      <c r="E27" s="7" t="s">
        <v>27</v>
      </c>
      <c r="F27" s="30" t="s">
        <v>29</v>
      </c>
      <c r="G27" s="30"/>
      <c r="H27" s="31"/>
    </row>
    <row r="28" spans="1:8" ht="18.75" customHeight="1">
      <c r="A28" s="7" t="s">
        <v>30</v>
      </c>
      <c r="B28" s="30" t="s">
        <v>31</v>
      </c>
      <c r="C28" s="30"/>
      <c r="D28" s="31"/>
      <c r="E28" s="7" t="s">
        <v>30</v>
      </c>
      <c r="F28" s="30" t="s">
        <v>21</v>
      </c>
      <c r="G28" s="30"/>
      <c r="H28" s="31"/>
    </row>
    <row r="29" spans="1:8" ht="18.75" customHeight="1" thickBot="1">
      <c r="A29" s="8" t="s">
        <v>32</v>
      </c>
      <c r="B29" s="17" t="s">
        <v>33</v>
      </c>
      <c r="C29" s="17"/>
      <c r="D29" s="18"/>
      <c r="E29" s="8" t="s">
        <v>32</v>
      </c>
      <c r="F29" s="17" t="s">
        <v>34</v>
      </c>
      <c r="G29" s="17"/>
      <c r="H29" s="18"/>
    </row>
    <row r="30" spans="1:8" ht="18.75" customHeight="1">
      <c r="A30" s="5"/>
      <c r="B30" s="33"/>
      <c r="C30" s="33"/>
      <c r="D30" s="33"/>
      <c r="E30" s="5"/>
      <c r="F30" s="33"/>
      <c r="G30" s="33"/>
      <c r="H30" s="33"/>
    </row>
    <row r="31" spans="1:8" ht="18.75" customHeight="1">
      <c r="A31" s="5" t="s">
        <v>35</v>
      </c>
      <c r="B31" s="9"/>
      <c r="C31" s="9"/>
      <c r="D31" s="9"/>
      <c r="E31" s="5"/>
      <c r="F31" s="9"/>
      <c r="G31" s="9"/>
      <c r="H31" s="9"/>
    </row>
    <row r="32" spans="2:8" ht="18.75" customHeight="1">
      <c r="B32" s="32"/>
      <c r="C32" s="32"/>
      <c r="D32" s="32"/>
      <c r="F32" s="32"/>
      <c r="G32" s="32"/>
      <c r="H32" s="32"/>
    </row>
    <row r="33" ht="18.75" customHeight="1" thickBot="1">
      <c r="A33" s="4" t="s">
        <v>43</v>
      </c>
    </row>
    <row r="34" spans="1:8" ht="18.75" customHeight="1">
      <c r="A34" s="13" t="s">
        <v>39</v>
      </c>
      <c r="B34" s="15" t="s">
        <v>40</v>
      </c>
      <c r="C34" s="15"/>
      <c r="D34" s="16"/>
      <c r="E34" s="13" t="s">
        <v>41</v>
      </c>
      <c r="F34" s="15" t="s">
        <v>42</v>
      </c>
      <c r="G34" s="15"/>
      <c r="H34" s="16"/>
    </row>
    <row r="35" spans="1:8" ht="18.75" customHeight="1" thickBot="1">
      <c r="A35" s="14"/>
      <c r="B35" s="17"/>
      <c r="C35" s="17"/>
      <c r="D35" s="18"/>
      <c r="E35" s="14"/>
      <c r="F35" s="17"/>
      <c r="G35" s="17"/>
      <c r="H35" s="18"/>
    </row>
    <row r="38" spans="1:5" ht="18.75" customHeight="1" thickBot="1">
      <c r="A38" s="4" t="s">
        <v>45</v>
      </c>
      <c r="E38" s="4" t="s">
        <v>44</v>
      </c>
    </row>
    <row r="39" spans="1:8" ht="18.75" customHeight="1">
      <c r="A39" s="6" t="s">
        <v>23</v>
      </c>
      <c r="B39" s="15" t="s">
        <v>46</v>
      </c>
      <c r="C39" s="15"/>
      <c r="D39" s="16"/>
      <c r="E39" s="6" t="s">
        <v>25</v>
      </c>
      <c r="F39" s="15" t="s">
        <v>50</v>
      </c>
      <c r="G39" s="15"/>
      <c r="H39" s="16"/>
    </row>
    <row r="40" spans="1:8" ht="18.75" customHeight="1">
      <c r="A40" s="7" t="s">
        <v>27</v>
      </c>
      <c r="B40" s="30" t="s">
        <v>47</v>
      </c>
      <c r="C40" s="30"/>
      <c r="D40" s="31"/>
      <c r="E40" s="7" t="s">
        <v>27</v>
      </c>
      <c r="F40" s="34" t="s">
        <v>51</v>
      </c>
      <c r="G40" s="35"/>
      <c r="H40" s="36"/>
    </row>
    <row r="41" spans="1:8" ht="18.75" customHeight="1">
      <c r="A41" s="7" t="s">
        <v>30</v>
      </c>
      <c r="B41" s="30" t="s">
        <v>48</v>
      </c>
      <c r="C41" s="30"/>
      <c r="D41" s="31"/>
      <c r="E41" s="7" t="s">
        <v>30</v>
      </c>
      <c r="F41" s="34" t="s">
        <v>53</v>
      </c>
      <c r="G41" s="35"/>
      <c r="H41" s="36"/>
    </row>
    <row r="42" spans="1:8" ht="18.75" customHeight="1" thickBot="1">
      <c r="A42" s="8" t="s">
        <v>32</v>
      </c>
      <c r="B42" s="17" t="s">
        <v>49</v>
      </c>
      <c r="C42" s="17"/>
      <c r="D42" s="18"/>
      <c r="E42" s="8" t="s">
        <v>32</v>
      </c>
      <c r="F42" s="17" t="s">
        <v>52</v>
      </c>
      <c r="G42" s="17"/>
      <c r="H42" s="18"/>
    </row>
  </sheetData>
  <mergeCells count="65">
    <mergeCell ref="B41:D41"/>
    <mergeCell ref="F41:H41"/>
    <mergeCell ref="B42:D42"/>
    <mergeCell ref="F42:H42"/>
    <mergeCell ref="B39:D39"/>
    <mergeCell ref="F39:H39"/>
    <mergeCell ref="B40:D40"/>
    <mergeCell ref="F40:H40"/>
    <mergeCell ref="B32:D32"/>
    <mergeCell ref="F32:H32"/>
    <mergeCell ref="B30:D30"/>
    <mergeCell ref="F30:H30"/>
    <mergeCell ref="B28:D28"/>
    <mergeCell ref="F28:H28"/>
    <mergeCell ref="B29:D29"/>
    <mergeCell ref="F29:H29"/>
    <mergeCell ref="B26:D26"/>
    <mergeCell ref="F26:H26"/>
    <mergeCell ref="B27:D27"/>
    <mergeCell ref="F27:H27"/>
    <mergeCell ref="A25:D25"/>
    <mergeCell ref="F20:H20"/>
    <mergeCell ref="F21:H21"/>
    <mergeCell ref="F22:H22"/>
    <mergeCell ref="F23:H23"/>
    <mergeCell ref="B20:D20"/>
    <mergeCell ref="B21:D21"/>
    <mergeCell ref="B22:D22"/>
    <mergeCell ref="B23:D23"/>
    <mergeCell ref="F16:H16"/>
    <mergeCell ref="F17:H17"/>
    <mergeCell ref="F18:H18"/>
    <mergeCell ref="F19:H19"/>
    <mergeCell ref="F12:H12"/>
    <mergeCell ref="F13:H13"/>
    <mergeCell ref="F14:H14"/>
    <mergeCell ref="F15:H15"/>
    <mergeCell ref="F8:H8"/>
    <mergeCell ref="F9:H9"/>
    <mergeCell ref="F10:H10"/>
    <mergeCell ref="F11:H11"/>
    <mergeCell ref="F4:H4"/>
    <mergeCell ref="F5:H5"/>
    <mergeCell ref="F6:H6"/>
    <mergeCell ref="F7:H7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A34:A35"/>
    <mergeCell ref="B34:D35"/>
    <mergeCell ref="E34:E35"/>
    <mergeCell ref="F34:H35"/>
  </mergeCells>
  <printOptions/>
  <pageMargins left="0.75" right="0.75" top="0.66" bottom="0.6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9" sqref="A9"/>
    </sheetView>
  </sheetViews>
  <sheetFormatPr defaultColWidth="9.00390625" defaultRowHeight="13.5"/>
  <sheetData>
    <row r="1" ht="15">
      <c r="A1" s="12" t="s">
        <v>54</v>
      </c>
    </row>
    <row r="2" ht="15">
      <c r="A2" s="12" t="s">
        <v>55</v>
      </c>
    </row>
    <row r="3" ht="15">
      <c r="A3" s="12" t="s">
        <v>56</v>
      </c>
    </row>
    <row r="4" ht="15">
      <c r="A4" s="12" t="s">
        <v>57</v>
      </c>
    </row>
    <row r="5" ht="15">
      <c r="A5" s="12" t="s">
        <v>55</v>
      </c>
    </row>
    <row r="6" ht="15">
      <c r="A6" s="12" t="s">
        <v>58</v>
      </c>
    </row>
    <row r="7" ht="15">
      <c r="A7" s="12" t="s">
        <v>59</v>
      </c>
    </row>
    <row r="8" ht="15">
      <c r="A8" s="12" t="s">
        <v>55</v>
      </c>
    </row>
    <row r="9" ht="15">
      <c r="A9" s="12" t="s">
        <v>70</v>
      </c>
    </row>
    <row r="10" ht="15">
      <c r="A10" s="12" t="s">
        <v>55</v>
      </c>
    </row>
    <row r="11" ht="15">
      <c r="A11" s="12" t="s">
        <v>60</v>
      </c>
    </row>
    <row r="12" ht="15">
      <c r="A12" s="12" t="s">
        <v>61</v>
      </c>
    </row>
    <row r="13" ht="15">
      <c r="A13" s="12" t="s">
        <v>55</v>
      </c>
    </row>
    <row r="14" ht="15">
      <c r="A14" s="12" t="s">
        <v>62</v>
      </c>
    </row>
    <row r="15" ht="15">
      <c r="A15" s="12" t="s">
        <v>63</v>
      </c>
    </row>
    <row r="16" ht="15">
      <c r="A16" s="12" t="s">
        <v>55</v>
      </c>
    </row>
    <row r="17" ht="15">
      <c r="A17" s="12" t="s">
        <v>64</v>
      </c>
    </row>
    <row r="18" ht="15">
      <c r="A18" s="12" t="s">
        <v>65</v>
      </c>
    </row>
    <row r="19" ht="15">
      <c r="A19" s="12" t="s">
        <v>55</v>
      </c>
    </row>
    <row r="20" ht="15">
      <c r="A20" s="12" t="s">
        <v>66</v>
      </c>
    </row>
    <row r="21" ht="15">
      <c r="A21" s="12" t="s">
        <v>67</v>
      </c>
    </row>
    <row r="22" ht="15">
      <c r="A22" s="12" t="s">
        <v>68</v>
      </c>
    </row>
    <row r="23" ht="15">
      <c r="A23" s="12" t="s">
        <v>69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K9" sqref="K9"/>
    </sheetView>
  </sheetViews>
  <sheetFormatPr defaultColWidth="9.00390625" defaultRowHeight="13.5"/>
  <cols>
    <col min="1" max="4" width="15.00390625" style="0" customWidth="1"/>
  </cols>
  <sheetData>
    <row r="1" spans="1:4" ht="66" customHeight="1">
      <c r="A1" s="37" t="s">
        <v>78</v>
      </c>
      <c r="B1" s="32"/>
      <c r="C1" s="32"/>
      <c r="D1" s="32"/>
    </row>
    <row r="2" spans="1:4" ht="18.75" customHeight="1" thickBot="1">
      <c r="A2" s="27" t="s">
        <v>71</v>
      </c>
      <c r="B2" s="27"/>
      <c r="C2" s="27"/>
      <c r="D2" s="27"/>
    </row>
    <row r="3" spans="1:4" ht="18.75" customHeight="1">
      <c r="A3" s="6" t="s">
        <v>23</v>
      </c>
      <c r="B3" s="23">
        <f>96000+13800</f>
        <v>109800</v>
      </c>
      <c r="C3" s="23"/>
      <c r="D3" s="24"/>
    </row>
    <row r="4" spans="1:4" ht="18.75" customHeight="1">
      <c r="A4" s="7" t="s">
        <v>74</v>
      </c>
      <c r="B4" s="25">
        <f>96000+15000</f>
        <v>111000</v>
      </c>
      <c r="C4" s="25"/>
      <c r="D4" s="26"/>
    </row>
    <row r="5" spans="1:4" ht="18.75" customHeight="1">
      <c r="A5" s="7" t="s">
        <v>75</v>
      </c>
      <c r="B5" s="25">
        <f>96000+16200</f>
        <v>112200</v>
      </c>
      <c r="C5" s="25"/>
      <c r="D5" s="26"/>
    </row>
    <row r="6" spans="1:4" ht="18.75" customHeight="1">
      <c r="A6" s="7" t="s">
        <v>76</v>
      </c>
      <c r="B6" s="38">
        <f>96000+17400</f>
        <v>113400</v>
      </c>
      <c r="C6" s="39"/>
      <c r="D6" s="40"/>
    </row>
    <row r="7" spans="1:4" ht="18.75" customHeight="1" thickBot="1">
      <c r="A7" s="8" t="s">
        <v>77</v>
      </c>
      <c r="B7" s="41">
        <f>96000+18600</f>
        <v>114600</v>
      </c>
      <c r="C7" s="41"/>
      <c r="D7" s="42"/>
    </row>
    <row r="8" spans="1:4" ht="18.75" customHeight="1" thickBot="1">
      <c r="A8" s="27" t="s">
        <v>72</v>
      </c>
      <c r="B8" s="27"/>
      <c r="C8" s="27"/>
      <c r="D8" s="27"/>
    </row>
    <row r="9" spans="1:4" ht="18.75" customHeight="1">
      <c r="A9" s="6" t="s">
        <v>23</v>
      </c>
      <c r="B9" s="23">
        <f>144000+17500</f>
        <v>161500</v>
      </c>
      <c r="C9" s="23"/>
      <c r="D9" s="24"/>
    </row>
    <row r="10" spans="1:4" ht="18.75" customHeight="1">
      <c r="A10" s="7" t="s">
        <v>74</v>
      </c>
      <c r="B10" s="25">
        <f>144000+19050</f>
        <v>163050</v>
      </c>
      <c r="C10" s="25"/>
      <c r="D10" s="26"/>
    </row>
    <row r="11" spans="1:4" ht="18.75" customHeight="1">
      <c r="A11" s="7" t="s">
        <v>75</v>
      </c>
      <c r="B11" s="25">
        <f>144000+20600</f>
        <v>164600</v>
      </c>
      <c r="C11" s="25"/>
      <c r="D11" s="26"/>
    </row>
    <row r="12" spans="1:4" ht="18.75" customHeight="1">
      <c r="A12" s="7" t="s">
        <v>76</v>
      </c>
      <c r="B12" s="38">
        <f>144000+22550</f>
        <v>166550</v>
      </c>
      <c r="C12" s="39"/>
      <c r="D12" s="40"/>
    </row>
    <row r="13" spans="1:4" ht="18.75" customHeight="1" thickBot="1">
      <c r="A13" s="8" t="s">
        <v>77</v>
      </c>
      <c r="B13" s="41">
        <f>144000+24500</f>
        <v>168500</v>
      </c>
      <c r="C13" s="41"/>
      <c r="D13" s="42"/>
    </row>
    <row r="14" spans="1:4" ht="18.75" customHeight="1" thickBot="1">
      <c r="A14" s="27" t="s">
        <v>73</v>
      </c>
      <c r="B14" s="27"/>
      <c r="C14" s="27"/>
      <c r="D14" s="27"/>
    </row>
    <row r="15" spans="1:4" ht="18.75" customHeight="1">
      <c r="A15" s="6" t="s">
        <v>23</v>
      </c>
      <c r="B15" s="23">
        <f>192000+21300</f>
        <v>213300</v>
      </c>
      <c r="C15" s="23"/>
      <c r="D15" s="24"/>
    </row>
    <row r="16" spans="1:4" ht="18.75" customHeight="1">
      <c r="A16" s="7" t="s">
        <v>74</v>
      </c>
      <c r="B16" s="25">
        <f>192000+23400</f>
        <v>215400</v>
      </c>
      <c r="C16" s="25"/>
      <c r="D16" s="26"/>
    </row>
    <row r="17" spans="1:4" ht="18.75" customHeight="1">
      <c r="A17" s="7" t="s">
        <v>75</v>
      </c>
      <c r="B17" s="25">
        <f>192000+25500</f>
        <v>217500</v>
      </c>
      <c r="C17" s="25"/>
      <c r="D17" s="26"/>
    </row>
    <row r="18" spans="1:4" ht="18.75" customHeight="1">
      <c r="A18" s="7" t="s">
        <v>76</v>
      </c>
      <c r="B18" s="38">
        <f>192000+27350</f>
        <v>219350</v>
      </c>
      <c r="C18" s="39"/>
      <c r="D18" s="40"/>
    </row>
    <row r="19" spans="1:4" ht="18.75" customHeight="1" thickBot="1">
      <c r="A19" s="8" t="s">
        <v>77</v>
      </c>
      <c r="B19" s="41">
        <f>192000+29200</f>
        <v>221200</v>
      </c>
      <c r="C19" s="41"/>
      <c r="D19" s="42"/>
    </row>
  </sheetData>
  <mergeCells count="19">
    <mergeCell ref="B5:D5"/>
    <mergeCell ref="B7:D7"/>
    <mergeCell ref="A2:D2"/>
    <mergeCell ref="B3:D3"/>
    <mergeCell ref="B4:D4"/>
    <mergeCell ref="A8:D8"/>
    <mergeCell ref="B9:D9"/>
    <mergeCell ref="B11:D11"/>
    <mergeCell ref="B12:D12"/>
    <mergeCell ref="A1:D1"/>
    <mergeCell ref="B18:D18"/>
    <mergeCell ref="B19:D19"/>
    <mergeCell ref="B6:D6"/>
    <mergeCell ref="B10:D10"/>
    <mergeCell ref="B16:D16"/>
    <mergeCell ref="B13:D13"/>
    <mergeCell ref="A14:D14"/>
    <mergeCell ref="B15:D15"/>
    <mergeCell ref="B17:D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</dc:creator>
  <cp:keywords/>
  <dc:description/>
  <cp:lastModifiedBy>C.B</cp:lastModifiedBy>
  <cp:lastPrinted>2018-03-13T11:14:07Z</cp:lastPrinted>
  <dcterms:created xsi:type="dcterms:W3CDTF">2015-05-05T07:35:32Z</dcterms:created>
  <dcterms:modified xsi:type="dcterms:W3CDTF">2018-04-23T06:58:39Z</dcterms:modified>
  <cp:category/>
  <cp:version/>
  <cp:contentType/>
  <cp:contentStatus/>
</cp:coreProperties>
</file>